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<sst xmlns="http://schemas.openxmlformats.org/spreadsheetml/2006/main" count="143" uniqueCount="47">
  <si>
    <t xml:space="preserve">N.E. change (should be 3%)</t>
  </si>
  <si>
    <t xml:space="preserve">N.W. change (should be 7%)</t>
  </si>
  <si>
    <t xml:space="preserve">Difference between N.E. and N.W (should be 4%)</t>
  </si>
  <si>
    <t xml:space="preserve">2010/11</t>
  </si>
  <si>
    <t xml:space="preserve">Standard</t>
  </si>
  <si>
    <t xml:space="preserve">N.E. Mid/E. Mid</t>
  </si>
  <si>
    <t xml:space="preserve">N. West/W. Mid</t>
  </si>
  <si>
    <t xml:space="preserve">Annual %age used</t>
  </si>
  <si>
    <t xml:space="preserve">DISABILITY_RELATED_EXPENDITURE201112.doc (3% and 7% quoted as difference to N.E. and N.W.) - RR</t>
  </si>
  <si>
    <t xml:space="preserve">SINGLE FLAT</t>
  </si>
  <si>
    <t xml:space="preserve">COUPLE FLAT</t>
  </si>
  <si>
    <t xml:space="preserve">SINGLE SEMI</t>
  </si>
  <si>
    <t xml:space="preserve">COUPLE SEMI</t>
  </si>
  <si>
    <t xml:space="preserve">SINGLE DETACH</t>
  </si>
  <si>
    <t xml:space="preserve">COUPLE DETACH</t>
  </si>
  <si>
    <t xml:space="preserve">2011/12</t>
  </si>
  <si>
    <t xml:space="preserve">2012/13</t>
  </si>
  <si>
    <t xml:space="preserve">DISABILITY_RELATED_EXPENDITURE2012013.doc (3% and 7% quoted as difference to N.E. and N.W.) - RR</t>
  </si>
  <si>
    <t xml:space="preserve">2013/14</t>
  </si>
  <si>
    <t xml:space="preserve">DISABILITY_RELATED_EXPENDITURE2013-14.doc (3% and 7% quoted as difference to N.E. and N.W.) - Robbie Rainbird</t>
  </si>
  <si>
    <t xml:space="preserve">Is 1189 in NAFAO GUIDE</t>
  </si>
  <si>
    <t xml:space="preserve">Is 1504 in NAFAO GUIDE</t>
  </si>
  <si>
    <t xml:space="preserve">2014/15</t>
  </si>
  <si>
    <t xml:space="preserve">DISABILITY_RELATED_EXPENDITURE2014_-_2015.doc (3% and 7% quoted as difference to N.E. and N.W.) - Robbie Rainbird</t>
  </si>
  <si>
    <t xml:space="preserve">IS 1294 in NAFAO GUIDE</t>
  </si>
  <si>
    <t xml:space="preserve">Is 1697 in NAFAO GUIDE</t>
  </si>
  <si>
    <t xml:space="preserve">2015/16</t>
  </si>
  <si>
    <t xml:space="preserve">DISABILITY_RELATED_EXPENDITURE2016 2017.docx (RPI only) – Amber Bradley</t>
  </si>
  <si>
    <t xml:space="preserve">Is 1385 in NAFAO GUIDE</t>
  </si>
  <si>
    <t xml:space="preserve">Is 1884 in NAFAO GUIDE</t>
  </si>
  <si>
    <t xml:space="preserve">2016/17</t>
  </si>
  <si>
    <t xml:space="preserve">Calc from last years vals</t>
  </si>
  <si>
    <t xml:space="preserve">Is 1316 in NAFAO GUIDE</t>
  </si>
  <si>
    <t xml:space="preserve">Is 1790 in NAFAO GUIDE</t>
  </si>
  <si>
    <t xml:space="preserve">2017/18</t>
  </si>
  <si>
    <t xml:space="preserve">DISABILITY_RELATED_EXPENDITURE2017 2018.docx (RPI only) – Amber Bradley</t>
  </si>
  <si>
    <t xml:space="preserve">Is 1300.21 in NAFAO GUIDE</t>
  </si>
  <si>
    <t xml:space="preserve">Is 1768.52 in  NAFAO GUIDE</t>
  </si>
  <si>
    <t xml:space="preserve">2018/19</t>
  </si>
  <si>
    <t xml:space="preserve">DISABILITY_RELATED_EXPENDITURE2018 2019FINAL.docx  (RPI only) – Robbie Rainbird</t>
  </si>
  <si>
    <t xml:space="preserve">Is 1388.62 in NAFAO GUIDE</t>
  </si>
  <si>
    <t xml:space="preserve">Is 1888.78 in NAFAO GUIDE</t>
  </si>
  <si>
    <t xml:space="preserve">2019/20</t>
  </si>
  <si>
    <t xml:space="preserve">NAFAO DRE guide for 2019-20.pdf (RPI only)</t>
  </si>
  <si>
    <t xml:space="preserve">Is 2053.10 in NAFAO GUIDE</t>
  </si>
  <si>
    <t xml:space="preserve">2020/21</t>
  </si>
  <si>
    <t xml:space="preserve">DISABILITY_RELATED_EXPENDITURE_2020-2021.docx (RPI only) – Robbie Rainbird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</si>
</sst>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23FF23"/>
        <bgColor rgb="FF00FF00"/>
      </patternFill>
    </fill>
    <fill>
      <patternFill patternType="solid">
        <fgColor rgb="FF00FF00"/>
        <bgColor rgb="FF23FF23"/>
      </patternFill>
    </fill>
    <fill>
      <patternFill patternType="solid">
        <fgColor rgb="FFFFCC99"/>
        <bgColor rgb="FFE6E6E6"/>
      </patternFill>
    </fill>
    <fill>
      <patternFill patternType="solid">
        <fgColor rgb="FFFFD320"/>
        <bgColor rgb="FFFFF200"/>
      </patternFill>
    </fill>
    <fill>
      <patternFill patternType="solid">
        <fgColor rgb="FFE6E6E6"/>
        <bgColor rgb="FFCFE7F5"/>
      </patternFill>
    </fill>
    <fill>
      <patternFill patternType="solid">
        <fgColor rgb="FFCFE7F5"/>
        <bgColor rgb="FFE6E6E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6E6E6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3FF23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4" activeCellId="0" sqref="K24"/>
    </sheetView>
  </sheetViews>
  <sheetFormatPr defaultRowHeight="12.8" zeroHeight="false" outlineLevelRow="0" outlineLevelCol="0"/>
  <cols>
    <col collapsed="false" customWidth="true" hidden="false" outlineLevel="0" max="1" min="1" style="0" width="17.51"/>
    <col collapsed="false" customWidth="false" hidden="false" outlineLevel="0" max="2" min="2" style="0" width="11.52"/>
    <col collapsed="false" customWidth="true" hidden="false" outlineLevel="0" max="3" min="3" style="0" width="15.84"/>
    <col collapsed="false" customWidth="true" hidden="false" outlineLevel="0" max="4" min="4" style="0" width="15.28"/>
    <col collapsed="false" customWidth="true" hidden="false" outlineLevel="0" max="5" min="5" style="0" width="6.67"/>
    <col collapsed="false" customWidth="true" hidden="false" outlineLevel="0" max="6" min="6" style="0" width="16.67"/>
    <col collapsed="false" customWidth="true" hidden="false" outlineLevel="0" max="7" min="7" style="0" width="8.19"/>
    <col collapsed="false" customWidth="true" hidden="false" outlineLevel="0" max="8" min="8" style="0" width="22.23"/>
    <col collapsed="false" customWidth="true" hidden="false" outlineLevel="0" max="9" min="9" style="0" width="23.76"/>
    <col collapsed="false" customWidth="true" hidden="false" outlineLevel="0" max="10" min="10" style="0" width="23.89"/>
    <col collapsed="false" customWidth="true" hidden="false" outlineLevel="0" max="11" min="11" style="0" width="40.7"/>
    <col collapsed="false" customWidth="false" hidden="false" outlineLevel="0" max="1025" min="12" style="0" width="11.52"/>
  </cols>
  <sheetData>
    <row r="1" customFormat="false" ht="12.8" hidden="false" customHeight="false" outlineLevel="0" collapsed="false">
      <c r="I1" s="0" t="s">
        <v>0</v>
      </c>
      <c r="J1" s="0" t="s">
        <v>1</v>
      </c>
      <c r="K1" s="0" t="s">
        <v>2</v>
      </c>
    </row>
    <row r="2" customFormat="false" ht="12.8" hidden="false" customHeight="false" outlineLevel="0" collapsed="false">
      <c r="A2" s="0" t="s">
        <v>3</v>
      </c>
      <c r="B2" s="0" t="s">
        <v>4</v>
      </c>
      <c r="C2" s="0" t="s">
        <v>5</v>
      </c>
      <c r="D2" s="0" t="s">
        <v>6</v>
      </c>
      <c r="F2" s="0" t="s">
        <v>7</v>
      </c>
      <c r="H2" s="0" t="s">
        <v>8</v>
      </c>
    </row>
    <row r="3" customFormat="false" ht="12.8" hidden="false" customHeight="false" outlineLevel="0" collapsed="false">
      <c r="A3" s="0" t="s">
        <v>9</v>
      </c>
      <c r="B3" s="0" t="n">
        <v>927</v>
      </c>
      <c r="C3" s="0" t="n">
        <f aca="false">ROUND(B3*1.0322,0)</f>
        <v>957</v>
      </c>
      <c r="D3" s="0" t="n">
        <f aca="false">ROUND(B3*1.0755,0)</f>
        <v>997</v>
      </c>
      <c r="I3" s="1" t="n">
        <f aca="false">((C3-B3)/B3)</f>
        <v>0.0323624595469256</v>
      </c>
      <c r="J3" s="1" t="n">
        <f aca="false">((D3-B3)/B3)</f>
        <v>0.075512405609493</v>
      </c>
      <c r="K3" s="1" t="n">
        <f aca="false">J3-I3</f>
        <v>0.0431499460625674</v>
      </c>
    </row>
    <row r="4" customFormat="false" ht="12.8" hidden="false" customHeight="false" outlineLevel="0" collapsed="false">
      <c r="A4" s="0" t="s">
        <v>10</v>
      </c>
      <c r="B4" s="0" t="n">
        <v>1221</v>
      </c>
      <c r="C4" s="0" t="n">
        <f aca="false">ROUND(B4*1.0322,0)</f>
        <v>1260</v>
      </c>
      <c r="D4" s="0" t="n">
        <f aca="false">ROUND(B4*1.0755,0)</f>
        <v>1313</v>
      </c>
      <c r="I4" s="1" t="n">
        <f aca="false">((C4-B4)/B4)</f>
        <v>0.0319410319410319</v>
      </c>
      <c r="J4" s="1" t="n">
        <f aca="false">((D4-B4)/B4)</f>
        <v>0.0753480753480754</v>
      </c>
      <c r="K4" s="1" t="n">
        <f aca="false">J4-I4</f>
        <v>0.0434070434070434</v>
      </c>
    </row>
    <row r="5" customFormat="false" ht="12.8" hidden="false" customHeight="false" outlineLevel="0" collapsed="false">
      <c r="A5" s="0" t="s">
        <v>11</v>
      </c>
      <c r="B5" s="0" t="n">
        <v>984</v>
      </c>
      <c r="C5" s="0" t="n">
        <f aca="false">ROUND(B5*1.0322,0)</f>
        <v>1016</v>
      </c>
      <c r="D5" s="0" t="n">
        <f aca="false">ROUND(B5*1.0755,0)</f>
        <v>1058</v>
      </c>
      <c r="I5" s="1" t="n">
        <f aca="false">((C5-B5)/B5)</f>
        <v>0.032520325203252</v>
      </c>
      <c r="J5" s="1" t="n">
        <f aca="false">((D5-B5)/B5)</f>
        <v>0.0752032520325203</v>
      </c>
      <c r="K5" s="1" t="n">
        <f aca="false">J5-I5</f>
        <v>0.0426829268292683</v>
      </c>
    </row>
    <row r="6" customFormat="false" ht="12.8" hidden="false" customHeight="false" outlineLevel="0" collapsed="false">
      <c r="A6" s="0" t="s">
        <v>12</v>
      </c>
      <c r="B6" s="0" t="n">
        <v>1296</v>
      </c>
      <c r="C6" s="0" t="n">
        <f aca="false">ROUND(B6*1.0322,0)</f>
        <v>1338</v>
      </c>
      <c r="D6" s="0" t="n">
        <f aca="false">ROUND(B6*1.0755,0)</f>
        <v>1394</v>
      </c>
      <c r="I6" s="1" t="n">
        <f aca="false">((C6-B6)/B6)</f>
        <v>0.0324074074074074</v>
      </c>
      <c r="J6" s="1" t="n">
        <f aca="false">((D6-B6)/B6)</f>
        <v>0.0756172839506173</v>
      </c>
      <c r="K6" s="1" t="n">
        <f aca="false">J6-I6</f>
        <v>0.0432098765432099</v>
      </c>
    </row>
    <row r="7" customFormat="false" ht="12.8" hidden="false" customHeight="false" outlineLevel="0" collapsed="false">
      <c r="A7" s="0" t="s">
        <v>13</v>
      </c>
      <c r="B7" s="0" t="n">
        <v>1197</v>
      </c>
      <c r="C7" s="0" t="n">
        <f aca="false">ROUND(B7*1.0322,0)</f>
        <v>1236</v>
      </c>
      <c r="D7" s="0" t="n">
        <f aca="false">ROUND(B7*1.0755,0)</f>
        <v>1287</v>
      </c>
      <c r="I7" s="1" t="n">
        <f aca="false">((C7-B7)/B7)</f>
        <v>0.0325814536340852</v>
      </c>
      <c r="J7" s="1" t="n">
        <f aca="false">((D7-B7)/B7)</f>
        <v>0.075187969924812</v>
      </c>
      <c r="K7" s="1" t="n">
        <f aca="false">J7-I7</f>
        <v>0.0426065162907268</v>
      </c>
    </row>
    <row r="8" customFormat="false" ht="12.8" hidden="false" customHeight="false" outlineLevel="0" collapsed="false">
      <c r="A8" s="0" t="s">
        <v>14</v>
      </c>
      <c r="B8" s="0" t="n">
        <v>1577</v>
      </c>
      <c r="C8" s="0" t="n">
        <f aca="false">ROUND(B8*1.0322,0)</f>
        <v>1628</v>
      </c>
      <c r="D8" s="0" t="n">
        <f aca="false">ROUND(B8*1.0755,0)</f>
        <v>1696</v>
      </c>
      <c r="I8" s="1" t="n">
        <f aca="false">((C8-B8)/B8)</f>
        <v>0.0323398858592264</v>
      </c>
      <c r="J8" s="1" t="n">
        <f aca="false">((D8-B8)/B8)</f>
        <v>0.0754597336715282</v>
      </c>
      <c r="K8" s="1" t="n">
        <f aca="false">J8-I8</f>
        <v>0.0431198478123018</v>
      </c>
    </row>
    <row r="10" customFormat="false" ht="12.8" hidden="false" customHeight="false" outlineLevel="0" collapsed="false">
      <c r="A10" s="0" t="s">
        <v>15</v>
      </c>
      <c r="B10" s="0" t="s">
        <v>4</v>
      </c>
      <c r="C10" s="0" t="s">
        <v>5</v>
      </c>
      <c r="D10" s="0" t="s">
        <v>6</v>
      </c>
      <c r="H10" s="0" t="s">
        <v>8</v>
      </c>
    </row>
    <row r="11" customFormat="false" ht="12.8" hidden="false" customHeight="false" outlineLevel="0" collapsed="false">
      <c r="A11" s="0" t="s">
        <v>9</v>
      </c>
      <c r="B11" s="0" t="n">
        <f aca="false">ROUND(B3*(1 - 0.019),0)</f>
        <v>909</v>
      </c>
      <c r="C11" s="0" t="n">
        <f aca="false">ROUND(B11*1.011,0)</f>
        <v>919</v>
      </c>
      <c r="D11" s="0" t="n">
        <f aca="false">ROUND(B11*(1 + 0.051),0)</f>
        <v>955</v>
      </c>
      <c r="F11" s="0" t="n">
        <f aca="false">ROUND(((B11-B3)/B3),3)</f>
        <v>-0.019</v>
      </c>
      <c r="I11" s="1" t="n">
        <f aca="false">((C11-B11)/B11)</f>
        <v>0.011001100110011</v>
      </c>
      <c r="J11" s="1" t="n">
        <f aca="false">((D11-B11)/B11)</f>
        <v>0.0506050605060506</v>
      </c>
      <c r="K11" s="1" t="n">
        <f aca="false">J11-I11</f>
        <v>0.0396039603960396</v>
      </c>
    </row>
    <row r="12" customFormat="false" ht="12.8" hidden="false" customHeight="false" outlineLevel="0" collapsed="false">
      <c r="A12" s="0" t="s">
        <v>10</v>
      </c>
      <c r="B12" s="0" t="n">
        <f aca="false">ROUND(B4*(1 - 0.019),0)</f>
        <v>1198</v>
      </c>
      <c r="C12" s="0" t="n">
        <f aca="false">ROUND(B12*1.011,0)</f>
        <v>1211</v>
      </c>
      <c r="D12" s="0" t="n">
        <f aca="false">ROUND(B12*(1 + 0.051),0)</f>
        <v>1259</v>
      </c>
      <c r="F12" s="0" t="n">
        <f aca="false">ROUND(((B12-B4)/B4),3)</f>
        <v>-0.019</v>
      </c>
      <c r="I12" s="1" t="n">
        <f aca="false">((C12-B12)/B12)</f>
        <v>0.0108514190317195</v>
      </c>
      <c r="J12" s="1" t="n">
        <f aca="false">((D12-B12)/B12)</f>
        <v>0.0509181969949917</v>
      </c>
      <c r="K12" s="1" t="n">
        <f aca="false">J12-I12</f>
        <v>0.0400667779632721</v>
      </c>
    </row>
    <row r="13" customFormat="false" ht="12.8" hidden="false" customHeight="false" outlineLevel="0" collapsed="false">
      <c r="A13" s="0" t="s">
        <v>11</v>
      </c>
      <c r="B13" s="0" t="n">
        <f aca="false">ROUND(B5*(1 - 0.019),0)</f>
        <v>965</v>
      </c>
      <c r="C13" s="0" t="n">
        <f aca="false">ROUND(B13*1.011,0)</f>
        <v>976</v>
      </c>
      <c r="D13" s="0" t="n">
        <f aca="false">ROUND(B13*(1 + 0.051),0)</f>
        <v>1014</v>
      </c>
      <c r="F13" s="0" t="n">
        <f aca="false">ROUND(((B13-B5)/B5),3)</f>
        <v>-0.019</v>
      </c>
      <c r="I13" s="1" t="n">
        <f aca="false">((C13-B13)/B13)</f>
        <v>0.0113989637305699</v>
      </c>
      <c r="J13" s="1" t="n">
        <f aca="false">((D13-B13)/B13)</f>
        <v>0.0507772020725389</v>
      </c>
      <c r="K13" s="1" t="n">
        <f aca="false">J13-I13</f>
        <v>0.0393782383419689</v>
      </c>
    </row>
    <row r="14" customFormat="false" ht="12.8" hidden="false" customHeight="false" outlineLevel="0" collapsed="false">
      <c r="A14" s="0" t="s">
        <v>12</v>
      </c>
      <c r="B14" s="0" t="n">
        <f aca="false">ROUND(B6*(1 - 0.019),0)</f>
        <v>1271</v>
      </c>
      <c r="C14" s="0" t="n">
        <f aca="false">ROUND(B14*1.011,0)</f>
        <v>1285</v>
      </c>
      <c r="D14" s="0" t="n">
        <f aca="false">ROUND(B14*(1 + 0.051),0)</f>
        <v>1336</v>
      </c>
      <c r="F14" s="0" t="n">
        <f aca="false">ROUND(((B14-B6)/B6),3)</f>
        <v>-0.019</v>
      </c>
      <c r="I14" s="1" t="n">
        <f aca="false">((C14-B14)/B14)</f>
        <v>0.011014948859166</v>
      </c>
      <c r="J14" s="1" t="n">
        <f aca="false">((D14-B14)/B14)</f>
        <v>0.0511408339889851</v>
      </c>
      <c r="K14" s="1" t="n">
        <f aca="false">J14-I14</f>
        <v>0.040125885129819</v>
      </c>
    </row>
    <row r="15" customFormat="false" ht="12.8" hidden="false" customHeight="false" outlineLevel="0" collapsed="false">
      <c r="A15" s="0" t="s">
        <v>13</v>
      </c>
      <c r="B15" s="0" t="n">
        <f aca="false">ROUND(B7*(1 - 0.019),0)</f>
        <v>1174</v>
      </c>
      <c r="C15" s="0" t="n">
        <f aca="false">ROUND(B15*1.011,0)</f>
        <v>1187</v>
      </c>
      <c r="D15" s="0" t="n">
        <f aca="false">ROUND(B15*(1 + 0.051),0)</f>
        <v>1234</v>
      </c>
      <c r="F15" s="0" t="n">
        <f aca="false">ROUND(((B15-B7)/B7),3)</f>
        <v>-0.019</v>
      </c>
      <c r="I15" s="1" t="n">
        <f aca="false">((C15-B15)/B15)</f>
        <v>0.0110732538330494</v>
      </c>
      <c r="J15" s="1" t="n">
        <f aca="false">((D15-B15)/B15)</f>
        <v>0.0511073253833049</v>
      </c>
      <c r="K15" s="1" t="n">
        <f aca="false">J15-I15</f>
        <v>0.0400340715502555</v>
      </c>
    </row>
    <row r="16" customFormat="false" ht="12.8" hidden="false" customHeight="false" outlineLevel="0" collapsed="false">
      <c r="A16" s="0" t="s">
        <v>14</v>
      </c>
      <c r="B16" s="0" t="n">
        <f aca="false">ROUND(B8*(1 - 0.019),0)</f>
        <v>1547</v>
      </c>
      <c r="C16" s="0" t="n">
        <f aca="false">ROUND(B16*1.011,0)</f>
        <v>1564</v>
      </c>
      <c r="D16" s="0" t="n">
        <f aca="false">ROUND(B16*(1 + 0.051),0)</f>
        <v>1626</v>
      </c>
      <c r="F16" s="0" t="n">
        <f aca="false">ROUND(((B16-B8)/B8),3)</f>
        <v>-0.019</v>
      </c>
      <c r="I16" s="1" t="n">
        <f aca="false">((C16-B16)/B16)</f>
        <v>0.010989010989011</v>
      </c>
      <c r="J16" s="1" t="n">
        <f aca="false">((D16-B16)/B16)</f>
        <v>0.0510665804783452</v>
      </c>
      <c r="K16" s="1" t="n">
        <f aca="false">J16-I16</f>
        <v>0.0400775694893342</v>
      </c>
    </row>
    <row r="18" customFormat="false" ht="12.8" hidden="false" customHeight="false" outlineLevel="0" collapsed="false">
      <c r="A18" s="0" t="s">
        <v>16</v>
      </c>
      <c r="B18" s="0" t="s">
        <v>4</v>
      </c>
      <c r="C18" s="0" t="s">
        <v>5</v>
      </c>
      <c r="D18" s="0" t="s">
        <v>6</v>
      </c>
      <c r="H18" s="0" t="s">
        <v>17</v>
      </c>
    </row>
    <row r="19" customFormat="false" ht="12.8" hidden="false" customHeight="false" outlineLevel="0" collapsed="false">
      <c r="A19" s="0" t="s">
        <v>9</v>
      </c>
      <c r="B19" s="0" t="n">
        <f aca="false">ROUND(B11*(1+0.211),0)</f>
        <v>1101</v>
      </c>
      <c r="C19" s="0" t="n">
        <f aca="false">ROUND(B11*(1+0.241),0)</f>
        <v>1128</v>
      </c>
      <c r="D19" s="0" t="n">
        <f aca="false">ROUND(B11*(1+0.281),0)</f>
        <v>1164</v>
      </c>
      <c r="F19" s="0" t="n">
        <f aca="false">ROUND(((B19-B11)/B11),3)</f>
        <v>0.211</v>
      </c>
      <c r="I19" s="1" t="n">
        <f aca="false">((C19-B19)/B19)</f>
        <v>0.0245231607629428</v>
      </c>
      <c r="J19" s="1" t="n">
        <f aca="false">((D19-B19)/B19)</f>
        <v>0.0572207084468665</v>
      </c>
      <c r="K19" s="1" t="n">
        <f aca="false">J19-I19</f>
        <v>0.0326975476839237</v>
      </c>
    </row>
    <row r="20" customFormat="false" ht="12.8" hidden="false" customHeight="false" outlineLevel="0" collapsed="false">
      <c r="A20" s="0" t="s">
        <v>10</v>
      </c>
      <c r="B20" s="0" t="n">
        <f aca="false">ROUND(B12*(1+0.211),0)</f>
        <v>1451</v>
      </c>
      <c r="C20" s="0" t="n">
        <f aca="false">ROUND(B12*(1+0.241),0)</f>
        <v>1487</v>
      </c>
      <c r="D20" s="0" t="n">
        <f aca="false">ROUND(B12*(1+0.281),0)</f>
        <v>1535</v>
      </c>
      <c r="F20" s="0" t="n">
        <f aca="false">ROUND(((B20-B12)/B12),3)</f>
        <v>0.211</v>
      </c>
      <c r="I20" s="1" t="n">
        <f aca="false">((C20-B20)/B20)</f>
        <v>0.0248104755341144</v>
      </c>
      <c r="J20" s="1" t="n">
        <f aca="false">((D20-B20)/B20)</f>
        <v>0.0578911095796003</v>
      </c>
      <c r="K20" s="1" t="n">
        <f aca="false">J20-I20</f>
        <v>0.0330806340454859</v>
      </c>
    </row>
    <row r="21" customFormat="false" ht="12.8" hidden="false" customHeight="false" outlineLevel="0" collapsed="false">
      <c r="A21" s="0" t="s">
        <v>11</v>
      </c>
      <c r="B21" s="0" t="n">
        <f aca="false">ROUND(B13*(1+0.211),0)</f>
        <v>1169</v>
      </c>
      <c r="C21" s="0" t="n">
        <f aca="false">ROUND(B13*(1+0.241),0)</f>
        <v>1198</v>
      </c>
      <c r="D21" s="0" t="n">
        <f aca="false">ROUND(B13*(1+0.281),0)</f>
        <v>1236</v>
      </c>
      <c r="F21" s="0" t="n">
        <f aca="false">ROUND(((B21-B13)/B13),3)</f>
        <v>0.211</v>
      </c>
      <c r="I21" s="1" t="n">
        <f aca="false">((C21-B21)/B21)</f>
        <v>0.0248075278015398</v>
      </c>
      <c r="J21" s="1" t="n">
        <f aca="false">((D21-B21)/B21)</f>
        <v>0.0573139435414885</v>
      </c>
      <c r="K21" s="1" t="n">
        <f aca="false">J21-I21</f>
        <v>0.0325064157399487</v>
      </c>
    </row>
    <row r="22" customFormat="false" ht="12.8" hidden="false" customHeight="false" outlineLevel="0" collapsed="false">
      <c r="A22" s="0" t="s">
        <v>12</v>
      </c>
      <c r="B22" s="0" t="n">
        <f aca="false">ROUND(B14*(1+0.211),0)</f>
        <v>1539</v>
      </c>
      <c r="C22" s="0" t="n">
        <f aca="false">ROUND(B14*(1+0.241),0)</f>
        <v>1577</v>
      </c>
      <c r="D22" s="0" t="n">
        <f aca="false">ROUND(B14*(1+0.281),0)</f>
        <v>1628</v>
      </c>
      <c r="F22" s="0" t="n">
        <f aca="false">ROUND(((B22-B14)/B14),3)</f>
        <v>0.211</v>
      </c>
      <c r="I22" s="1" t="n">
        <f aca="false">((C22-B22)/B22)</f>
        <v>0.0246913580246914</v>
      </c>
      <c r="J22" s="1" t="n">
        <f aca="false">((D22-B22)/B22)</f>
        <v>0.0578297595841455</v>
      </c>
      <c r="K22" s="1" t="n">
        <f aca="false">J22-I22</f>
        <v>0.0331384015594542</v>
      </c>
    </row>
    <row r="23" customFormat="false" ht="12.8" hidden="false" customHeight="false" outlineLevel="0" collapsed="false">
      <c r="A23" s="0" t="s">
        <v>13</v>
      </c>
      <c r="B23" s="0" t="n">
        <f aca="false">ROUND(B15*(1+0.211),0)</f>
        <v>1422</v>
      </c>
      <c r="C23" s="0" t="n">
        <f aca="false">ROUND(B15*(1+0.241),0)</f>
        <v>1457</v>
      </c>
      <c r="D23" s="0" t="n">
        <f aca="false">ROUND(B15*(1+0.281),0)</f>
        <v>1504</v>
      </c>
      <c r="F23" s="0" t="n">
        <f aca="false">ROUND(((B23-B15)/B15),3)</f>
        <v>0.211</v>
      </c>
      <c r="I23" s="1" t="n">
        <f aca="false">((C23-B23)/B23)</f>
        <v>0.0246132208157525</v>
      </c>
      <c r="J23" s="1" t="n">
        <f aca="false">((D23-B23)/B23)</f>
        <v>0.0576652601969058</v>
      </c>
      <c r="K23" s="1" t="n">
        <f aca="false">J23-I23</f>
        <v>0.0330520393811533</v>
      </c>
    </row>
    <row r="24" customFormat="false" ht="12.8" hidden="false" customHeight="false" outlineLevel="0" collapsed="false">
      <c r="A24" s="0" t="s">
        <v>14</v>
      </c>
      <c r="B24" s="0" t="n">
        <f aca="false">ROUND(B16*(1+0.211),0)</f>
        <v>1873</v>
      </c>
      <c r="C24" s="0" t="n">
        <f aca="false">ROUND(B16*(1+0.241),0)</f>
        <v>1920</v>
      </c>
      <c r="D24" s="0" t="n">
        <f aca="false">ROUND(B16*(1+0.281),0)</f>
        <v>1982</v>
      </c>
      <c r="F24" s="0" t="n">
        <f aca="false">ROUND(((B24-B16)/B16),3)</f>
        <v>0.211</v>
      </c>
      <c r="I24" s="1" t="n">
        <f aca="false">((C24-B24)/B24)</f>
        <v>0.0250934329951949</v>
      </c>
      <c r="J24" s="1" t="n">
        <f aca="false">((D24-B24)/B24)</f>
        <v>0.0581954084356647</v>
      </c>
      <c r="K24" s="1" t="n">
        <f aca="false">J24-I24</f>
        <v>0.0331019754404698</v>
      </c>
    </row>
    <row r="26" customFormat="false" ht="12.8" hidden="false" customHeight="false" outlineLevel="0" collapsed="false">
      <c r="A26" s="0" t="s">
        <v>18</v>
      </c>
      <c r="B26" s="0" t="s">
        <v>4</v>
      </c>
      <c r="C26" s="0" t="s">
        <v>5</v>
      </c>
      <c r="D26" s="0" t="s">
        <v>6</v>
      </c>
      <c r="H26" s="0" t="s">
        <v>19</v>
      </c>
      <c r="M26" s="2" t="n">
        <v>1190</v>
      </c>
      <c r="N26" s="0" t="s">
        <v>20</v>
      </c>
    </row>
    <row r="27" customFormat="false" ht="12.8" hidden="false" customHeight="false" outlineLevel="0" collapsed="false">
      <c r="A27" s="0" t="s">
        <v>9</v>
      </c>
      <c r="B27" s="0" t="n">
        <f aca="false">ROUND(B19*(1-0.006),0)</f>
        <v>1094</v>
      </c>
      <c r="C27" s="0" t="n">
        <f aca="false">ROUND(B27*(1+0.024),0)</f>
        <v>1120</v>
      </c>
      <c r="D27" s="0" t="n">
        <f aca="false">ROUND(B27*(1+0.064),0)</f>
        <v>1164</v>
      </c>
      <c r="F27" s="0" t="n">
        <f aca="false">ROUND(((B27-B19)/B19),3)</f>
        <v>-0.006</v>
      </c>
      <c r="I27" s="1" t="n">
        <f aca="false">((C27-B27)/B27)</f>
        <v>0.0237659963436929</v>
      </c>
      <c r="J27" s="1" t="n">
        <f aca="false">((D27-B27)/B27)</f>
        <v>0.0639853747714808</v>
      </c>
      <c r="K27" s="1" t="n">
        <f aca="false">J27-I27</f>
        <v>0.0402193784277879</v>
      </c>
    </row>
    <row r="28" customFormat="false" ht="12.8" hidden="false" customHeight="false" outlineLevel="0" collapsed="false">
      <c r="A28" s="0" t="s">
        <v>10</v>
      </c>
      <c r="B28" s="0" t="n">
        <f aca="false">ROUND(B20*(1-0.006),0)</f>
        <v>1442</v>
      </c>
      <c r="C28" s="0" t="n">
        <f aca="false">ROUND(B28*(1+0.024),0)</f>
        <v>1477</v>
      </c>
      <c r="D28" s="0" t="n">
        <f aca="false">ROUND(B28*(1+0.064),0)</f>
        <v>1534</v>
      </c>
      <c r="F28" s="0" t="n">
        <f aca="false">ROUND(((B28-B20)/B20),3)</f>
        <v>-0.006</v>
      </c>
      <c r="I28" s="1" t="n">
        <f aca="false">((C28-B28)/B28)</f>
        <v>0.0242718446601942</v>
      </c>
      <c r="J28" s="1" t="n">
        <f aca="false">((D28-B28)/B28)</f>
        <v>0.0638002773925104</v>
      </c>
      <c r="K28" s="1" t="n">
        <f aca="false">J28-I28</f>
        <v>0.0395284327323162</v>
      </c>
      <c r="M28" s="3" t="n">
        <v>1503</v>
      </c>
      <c r="N28" s="0" t="s">
        <v>21</v>
      </c>
    </row>
    <row r="29" customFormat="false" ht="12.8" hidden="false" customHeight="false" outlineLevel="0" collapsed="false">
      <c r="A29" s="0" t="s">
        <v>11</v>
      </c>
      <c r="B29" s="0" t="n">
        <f aca="false">ROUND(B21*(1-0.006),0)</f>
        <v>1162</v>
      </c>
      <c r="C29" s="2" t="n">
        <f aca="false">ROUND($B$29*(1+0.024),0)</f>
        <v>1190</v>
      </c>
      <c r="D29" s="0" t="n">
        <f aca="false">ROUND(B29*(1+0.064),0)</f>
        <v>1236</v>
      </c>
      <c r="F29" s="0" t="n">
        <f aca="false">ROUND(((B29-B21)/B21),3)</f>
        <v>-0.006</v>
      </c>
      <c r="I29" s="1" t="n">
        <f aca="false">((C29-B29)/B29)</f>
        <v>0.0240963855421687</v>
      </c>
      <c r="J29" s="1" t="n">
        <f aca="false">((D29-B29)/B29)</f>
        <v>0.0636833046471601</v>
      </c>
      <c r="K29" s="1" t="n">
        <f aca="false">J29-I29</f>
        <v>0.0395869191049914</v>
      </c>
    </row>
    <row r="30" customFormat="false" ht="12.8" hidden="false" customHeight="false" outlineLevel="0" collapsed="false">
      <c r="A30" s="0" t="s">
        <v>12</v>
      </c>
      <c r="B30" s="0" t="n">
        <f aca="false">ROUND(B22*(1-0.006),0)</f>
        <v>1530</v>
      </c>
      <c r="C30" s="0" t="n">
        <f aca="false">ROUND(B30*(1+0.024),0)</f>
        <v>1567</v>
      </c>
      <c r="D30" s="0" t="n">
        <f aca="false">ROUND(B30*(1+0.064),0)</f>
        <v>1628</v>
      </c>
      <c r="F30" s="0" t="n">
        <f aca="false">ROUND(((B30-B22)/B22),3)</f>
        <v>-0.006</v>
      </c>
      <c r="I30" s="1" t="n">
        <f aca="false">((C30-B30)/B30)</f>
        <v>0.0241830065359477</v>
      </c>
      <c r="J30" s="1" t="n">
        <f aca="false">((D30-B30)/B30)</f>
        <v>0.0640522875816993</v>
      </c>
      <c r="K30" s="1" t="n">
        <f aca="false">J30-I30</f>
        <v>0.0398692810457516</v>
      </c>
    </row>
    <row r="31" customFormat="false" ht="12.8" hidden="false" customHeight="false" outlineLevel="0" collapsed="false">
      <c r="A31" s="0" t="s">
        <v>13</v>
      </c>
      <c r="B31" s="0" t="n">
        <f aca="false">ROUND(B23*(1-0.006),0)</f>
        <v>1413</v>
      </c>
      <c r="C31" s="0" t="n">
        <f aca="false">ROUND(B31*(1+0.024),0)</f>
        <v>1447</v>
      </c>
      <c r="D31" s="3" t="n">
        <f aca="false">ROUND(B31*(1+0.064),0)</f>
        <v>1503</v>
      </c>
      <c r="F31" s="0" t="n">
        <f aca="false">ROUND(((B31-B23)/B23),3)</f>
        <v>-0.006</v>
      </c>
      <c r="I31" s="1" t="n">
        <f aca="false">((C31-B31)/B31)</f>
        <v>0.0240622788393489</v>
      </c>
      <c r="J31" s="1" t="n">
        <f aca="false">((D31-B31)/B31)</f>
        <v>0.0636942675159236</v>
      </c>
      <c r="K31" s="1" t="n">
        <f aca="false">J31-I31</f>
        <v>0.0396319886765747</v>
      </c>
    </row>
    <row r="32" customFormat="false" ht="12.8" hidden="false" customHeight="false" outlineLevel="0" collapsed="false">
      <c r="A32" s="0" t="s">
        <v>14</v>
      </c>
      <c r="B32" s="0" t="n">
        <f aca="false">ROUND(B24*(1-0.006),0)</f>
        <v>1862</v>
      </c>
      <c r="C32" s="0" t="n">
        <f aca="false">ROUND(B32*(1+0.024),0)</f>
        <v>1907</v>
      </c>
      <c r="D32" s="0" t="n">
        <f aca="false">ROUND(B32*(1+0.064),0)</f>
        <v>1981</v>
      </c>
      <c r="F32" s="0" t="n">
        <f aca="false">ROUND(((B32-B24)/B24),3)</f>
        <v>-0.006</v>
      </c>
      <c r="I32" s="1" t="n">
        <f aca="false">((C32-B32)/B32)</f>
        <v>0.0241675617615467</v>
      </c>
      <c r="J32" s="1" t="n">
        <f aca="false">((D32-B32)/B32)</f>
        <v>0.0639097744360902</v>
      </c>
      <c r="K32" s="1" t="n">
        <f aca="false">J32-I32</f>
        <v>0.0397422126745435</v>
      </c>
    </row>
    <row r="34" customFormat="false" ht="12.8" hidden="false" customHeight="false" outlineLevel="0" collapsed="false">
      <c r="A34" s="0" t="s">
        <v>22</v>
      </c>
      <c r="B34" s="0" t="s">
        <v>4</v>
      </c>
      <c r="C34" s="0" t="s">
        <v>5</v>
      </c>
      <c r="D34" s="0" t="s">
        <v>6</v>
      </c>
      <c r="H34" s="0" t="s">
        <v>23</v>
      </c>
    </row>
    <row r="35" customFormat="false" ht="12.8" hidden="false" customHeight="false" outlineLevel="0" collapsed="false">
      <c r="A35" s="0" t="s">
        <v>9</v>
      </c>
      <c r="B35" s="0" t="n">
        <f aca="false">ROUND(B27*(1+0.058),0)</f>
        <v>1157</v>
      </c>
      <c r="C35" s="0" t="n">
        <f aca="false">ROUND(C27*(1+0.088),0)</f>
        <v>1219</v>
      </c>
      <c r="D35" s="0" t="n">
        <f aca="false">ROUND(D27*(1+0.128),0)</f>
        <v>1313</v>
      </c>
      <c r="F35" s="0" t="n">
        <f aca="false">ROUND(((B35-B27)/B27),3)</f>
        <v>0.058</v>
      </c>
      <c r="I35" s="1" t="n">
        <f aca="false">((C35-B35)/B35)</f>
        <v>0.0535868625756266</v>
      </c>
      <c r="J35" s="1" t="n">
        <f aca="false">((D35-B35)/B35)</f>
        <v>0.134831460674157</v>
      </c>
      <c r="K35" s="1" t="n">
        <f aca="false">J35-I35</f>
        <v>0.0812445980985307</v>
      </c>
    </row>
    <row r="36" customFormat="false" ht="12.8" hidden="false" customHeight="false" outlineLevel="0" collapsed="false">
      <c r="A36" s="0" t="s">
        <v>10</v>
      </c>
      <c r="B36" s="0" t="n">
        <f aca="false">ROUND(B28*(1+0.058),0)</f>
        <v>1526</v>
      </c>
      <c r="C36" s="0" t="n">
        <f aca="false">ROUND(C28*(1+0.088),0)</f>
        <v>1607</v>
      </c>
      <c r="D36" s="0" t="n">
        <f aca="false">ROUND(D28*(1+0.128),0)</f>
        <v>1730</v>
      </c>
      <c r="F36" s="0" t="n">
        <f aca="false">ROUND(((B36-B28)/B28),3)</f>
        <v>0.058</v>
      </c>
      <c r="I36" s="1" t="n">
        <f aca="false">((C36-B36)/B36)</f>
        <v>0.0530799475753604</v>
      </c>
      <c r="J36" s="1" t="n">
        <f aca="false">((D36-B36)/B36)</f>
        <v>0.133682830930537</v>
      </c>
      <c r="K36" s="1" t="n">
        <f aca="false">J36-I36</f>
        <v>0.0806028833551769</v>
      </c>
    </row>
    <row r="37" customFormat="false" ht="12.8" hidden="false" customHeight="false" outlineLevel="0" collapsed="false">
      <c r="A37" s="0" t="s">
        <v>11</v>
      </c>
      <c r="B37" s="0" t="n">
        <f aca="false">ROUND(B29*(1+0.058),0)</f>
        <v>1229</v>
      </c>
      <c r="C37" s="2" t="n">
        <f aca="false">ROUND(C29*(1+0.088),0)</f>
        <v>1295</v>
      </c>
      <c r="D37" s="0" t="n">
        <f aca="false">ROUND(D29*(1+0.128),0)</f>
        <v>1394</v>
      </c>
      <c r="F37" s="0" t="n">
        <f aca="false">ROUND(((B37-B29)/B29),3)</f>
        <v>0.058</v>
      </c>
      <c r="I37" s="1" t="n">
        <f aca="false">((C37-B37)/B37)</f>
        <v>0.0537021969080553</v>
      </c>
      <c r="J37" s="1" t="n">
        <f aca="false">((D37-B37)/B37)</f>
        <v>0.134255492270138</v>
      </c>
      <c r="K37" s="1" t="n">
        <f aca="false">J37-I37</f>
        <v>0.080553295362083</v>
      </c>
      <c r="M37" s="2" t="n">
        <v>1295</v>
      </c>
      <c r="N37" s="0" t="s">
        <v>24</v>
      </c>
    </row>
    <row r="38" customFormat="false" ht="12.8" hidden="false" customHeight="false" outlineLevel="0" collapsed="false">
      <c r="A38" s="0" t="s">
        <v>12</v>
      </c>
      <c r="B38" s="0" t="n">
        <f aca="false">ROUND(B30*(1+0.058),0)</f>
        <v>1619</v>
      </c>
      <c r="C38" s="0" t="n">
        <f aca="false">ROUND(C30*(1+0.088),0)</f>
        <v>1705</v>
      </c>
      <c r="D38" s="0" t="n">
        <f aca="false">ROUND(D30*(1+0.128),0)</f>
        <v>1836</v>
      </c>
      <c r="F38" s="0" t="n">
        <f aca="false">ROUND(((B38-B30)/B30),3)</f>
        <v>0.058</v>
      </c>
      <c r="I38" s="1" t="n">
        <f aca="false">((C38-B38)/B38)</f>
        <v>0.0531192093885114</v>
      </c>
      <c r="J38" s="1" t="n">
        <f aca="false">((D38-B38)/B38)</f>
        <v>0.134033353922174</v>
      </c>
      <c r="K38" s="1" t="n">
        <f aca="false">J38-I38</f>
        <v>0.0809141445336628</v>
      </c>
    </row>
    <row r="39" customFormat="false" ht="12.8" hidden="false" customHeight="false" outlineLevel="0" collapsed="false">
      <c r="A39" s="0" t="s">
        <v>13</v>
      </c>
      <c r="B39" s="0" t="n">
        <f aca="false">ROUND(B31*(1+0.058),0)</f>
        <v>1495</v>
      </c>
      <c r="C39" s="0" t="n">
        <f aca="false">ROUND(C31*(1+0.088),0)</f>
        <v>1574</v>
      </c>
      <c r="D39" s="4" t="n">
        <f aca="false">ROUND(D31*(1+0.128),0)</f>
        <v>1695</v>
      </c>
      <c r="F39" s="0" t="n">
        <f aca="false">ROUND(((B39-B31)/B31),3)</f>
        <v>0.058</v>
      </c>
      <c r="I39" s="1" t="n">
        <f aca="false">((C39-B39)/B39)</f>
        <v>0.0528428093645485</v>
      </c>
      <c r="J39" s="1" t="n">
        <f aca="false">((D39-B39)/B39)</f>
        <v>0.133779264214047</v>
      </c>
      <c r="K39" s="1" t="n">
        <f aca="false">J39-I39</f>
        <v>0.0809364548494983</v>
      </c>
      <c r="M39" s="4" t="n">
        <v>1695</v>
      </c>
      <c r="N39" s="0" t="s">
        <v>25</v>
      </c>
    </row>
    <row r="40" customFormat="false" ht="12.8" hidden="false" customHeight="false" outlineLevel="0" collapsed="false">
      <c r="A40" s="0" t="s">
        <v>14</v>
      </c>
      <c r="B40" s="0" t="n">
        <f aca="false">ROUND(B32*(1+0.058),0)</f>
        <v>1970</v>
      </c>
      <c r="C40" s="0" t="n">
        <f aca="false">ROUND(C32*(1+0.088),0)</f>
        <v>2075</v>
      </c>
      <c r="D40" s="0" t="n">
        <f aca="false">ROUND(D32*(1+0.128),0)</f>
        <v>2235</v>
      </c>
      <c r="F40" s="0" t="n">
        <f aca="false">ROUND(((B40-B32)/B32),3)</f>
        <v>0.058</v>
      </c>
      <c r="I40" s="1" t="n">
        <f aca="false">((C40-B40)/B40)</f>
        <v>0.0532994923857868</v>
      </c>
      <c r="J40" s="1" t="n">
        <f aca="false">((D40-B40)/B40)</f>
        <v>0.134517766497462</v>
      </c>
      <c r="K40" s="1" t="n">
        <f aca="false">J40-I40</f>
        <v>0.0812182741116751</v>
      </c>
    </row>
    <row r="42" customFormat="false" ht="12.8" hidden="false" customHeight="false" outlineLevel="0" collapsed="false">
      <c r="A42" s="0" t="s">
        <v>26</v>
      </c>
      <c r="B42" s="0" t="s">
        <v>4</v>
      </c>
      <c r="C42" s="0" t="s">
        <v>5</v>
      </c>
      <c r="D42" s="0" t="s">
        <v>6</v>
      </c>
      <c r="H42" s="0" t="s">
        <v>27</v>
      </c>
    </row>
    <row r="43" customFormat="false" ht="12.8" hidden="false" customHeight="false" outlineLevel="0" collapsed="false">
      <c r="A43" s="0" t="s">
        <v>9</v>
      </c>
      <c r="B43" s="0" t="n">
        <f aca="false">ROUND(B35*(1+0.04),0)</f>
        <v>1203</v>
      </c>
      <c r="C43" s="0" t="n">
        <f aca="false">ROUND(C35*(1+0.07),0)</f>
        <v>1304</v>
      </c>
      <c r="D43" s="0" t="n">
        <f aca="false">ROUND(D35*(1+0.11),0)</f>
        <v>1457</v>
      </c>
      <c r="F43" s="0" t="n">
        <f aca="false">ROUND(((B43-B35)/B35),3)</f>
        <v>0.04</v>
      </c>
      <c r="I43" s="1" t="n">
        <f aca="false">((C43-B43)/B43)</f>
        <v>0.0839567747298421</v>
      </c>
      <c r="J43" s="1" t="n">
        <f aca="false">((D43-B43)/B43)</f>
        <v>0.211138819617623</v>
      </c>
      <c r="K43" s="1" t="n">
        <f aca="false">J43-I43</f>
        <v>0.127182044887781</v>
      </c>
    </row>
    <row r="44" customFormat="false" ht="12.8" hidden="false" customHeight="false" outlineLevel="0" collapsed="false">
      <c r="A44" s="0" t="s">
        <v>10</v>
      </c>
      <c r="B44" s="0" t="n">
        <f aca="false">ROUND(B36*(1+0.04),0)</f>
        <v>1587</v>
      </c>
      <c r="C44" s="0" t="n">
        <f aca="false">ROUND(C36*(1+0.07),0)</f>
        <v>1719</v>
      </c>
      <c r="D44" s="0" t="n">
        <f aca="false">ROUND(D36*(1+0.11),0)</f>
        <v>1920</v>
      </c>
      <c r="F44" s="0" t="n">
        <f aca="false">ROUND(((B44-B36)/B36),3)</f>
        <v>0.04</v>
      </c>
      <c r="I44" s="1" t="n">
        <f aca="false">((C44-B44)/B44)</f>
        <v>0.0831758034026465</v>
      </c>
      <c r="J44" s="1" t="n">
        <f aca="false">((D44-B44)/B44)</f>
        <v>0.209829867674858</v>
      </c>
      <c r="K44" s="1" t="n">
        <f aca="false">J44-I44</f>
        <v>0.126654064272212</v>
      </c>
      <c r="M44" s="2" t="n">
        <v>1386</v>
      </c>
      <c r="N44" s="0" t="s">
        <v>28</v>
      </c>
    </row>
    <row r="45" customFormat="false" ht="12.8" hidden="false" customHeight="false" outlineLevel="0" collapsed="false">
      <c r="A45" s="0" t="s">
        <v>11</v>
      </c>
      <c r="B45" s="0" t="n">
        <f aca="false">ROUND(B37*(1+0.04),0)</f>
        <v>1278</v>
      </c>
      <c r="C45" s="2" t="n">
        <f aca="false">ROUND(C37*(1+0.07),0)</f>
        <v>1386</v>
      </c>
      <c r="D45" s="0" t="n">
        <f aca="false">ROUND(D37*(1+0.11),0)</f>
        <v>1547</v>
      </c>
      <c r="F45" s="0" t="n">
        <f aca="false">ROUND(((B45-B37)/B37),3)</f>
        <v>0.04</v>
      </c>
      <c r="I45" s="1" t="n">
        <f aca="false">((C45-B45)/B45)</f>
        <v>0.0845070422535211</v>
      </c>
      <c r="J45" s="1" t="n">
        <f aca="false">((D45-B45)/B45)</f>
        <v>0.210485133020344</v>
      </c>
      <c r="K45" s="1" t="n">
        <f aca="false">J45-I45</f>
        <v>0.125978090766823</v>
      </c>
    </row>
    <row r="46" customFormat="false" ht="12.8" hidden="false" customHeight="false" outlineLevel="0" collapsed="false">
      <c r="A46" s="0" t="s">
        <v>12</v>
      </c>
      <c r="B46" s="0" t="n">
        <f aca="false">ROUND(B38*(1+0.04),0)</f>
        <v>1684</v>
      </c>
      <c r="C46" s="0" t="n">
        <f aca="false">ROUND(C38*(1+0.07),0)</f>
        <v>1824</v>
      </c>
      <c r="D46" s="0" t="n">
        <f aca="false">ROUND(D38*(1+0.11),0)</f>
        <v>2038</v>
      </c>
      <c r="F46" s="0" t="n">
        <f aca="false">ROUND(((B46-B38)/B38),3)</f>
        <v>0.04</v>
      </c>
      <c r="I46" s="1" t="n">
        <f aca="false">((C46-B46)/B46)</f>
        <v>0.0831353919239905</v>
      </c>
      <c r="J46" s="1" t="n">
        <f aca="false">((D46-B46)/B46)</f>
        <v>0.21021377672209</v>
      </c>
      <c r="K46" s="1" t="n">
        <f aca="false">J46-I46</f>
        <v>0.1270783847981</v>
      </c>
      <c r="M46" s="4" t="n">
        <v>1881</v>
      </c>
      <c r="N46" s="0" t="s">
        <v>29</v>
      </c>
    </row>
    <row r="47" customFormat="false" ht="12.8" hidden="false" customHeight="false" outlineLevel="0" collapsed="false">
      <c r="A47" s="0" t="s">
        <v>13</v>
      </c>
      <c r="B47" s="0" t="n">
        <f aca="false">ROUND(B39*(1+0.04),0)</f>
        <v>1555</v>
      </c>
      <c r="C47" s="0" t="n">
        <f aca="false">ROUND(C39*(1+0.07),0)</f>
        <v>1684</v>
      </c>
      <c r="D47" s="4" t="n">
        <f aca="false">ROUND(D39*(1+0.11),0)</f>
        <v>1881</v>
      </c>
      <c r="F47" s="0" t="n">
        <f aca="false">ROUND(((B47-B39)/B39),3)</f>
        <v>0.04</v>
      </c>
      <c r="I47" s="1" t="n">
        <f aca="false">((C47-B47)/B47)</f>
        <v>0.0829581993569132</v>
      </c>
      <c r="J47" s="1" t="n">
        <f aca="false">((D47-B47)/B47)</f>
        <v>0.209646302250804</v>
      </c>
      <c r="K47" s="1" t="n">
        <f aca="false">J47-I47</f>
        <v>0.126688102893891</v>
      </c>
    </row>
    <row r="48" customFormat="false" ht="12.8" hidden="false" customHeight="false" outlineLevel="0" collapsed="false">
      <c r="A48" s="0" t="s">
        <v>14</v>
      </c>
      <c r="B48" s="0" t="n">
        <f aca="false">ROUND(B40*(1+0.04),0)</f>
        <v>2049</v>
      </c>
      <c r="C48" s="0" t="n">
        <f aca="false">ROUND(C40*(1+0.07),0)</f>
        <v>2220</v>
      </c>
      <c r="D48" s="0" t="n">
        <f aca="false">ROUND(D40*(1+0.11),0)</f>
        <v>2481</v>
      </c>
      <c r="F48" s="0" t="n">
        <f aca="false">ROUND(((B48-B40)/B40),3)</f>
        <v>0.04</v>
      </c>
      <c r="I48" s="1" t="n">
        <f aca="false">((C48-B48)/B48)</f>
        <v>0.0834553440702782</v>
      </c>
      <c r="J48" s="1" t="n">
        <f aca="false">((D48-B48)/B48)</f>
        <v>0.210834553440703</v>
      </c>
      <c r="K48" s="1" t="n">
        <f aca="false">J48-I48</f>
        <v>0.127379209370425</v>
      </c>
    </row>
    <row r="50" customFormat="false" ht="12.8" hidden="false" customHeight="false" outlineLevel="0" collapsed="false">
      <c r="A50" s="0" t="s">
        <v>30</v>
      </c>
      <c r="B50" s="0" t="s">
        <v>4</v>
      </c>
      <c r="C50" s="0" t="s">
        <v>5</v>
      </c>
      <c r="D50" s="0" t="s">
        <v>6</v>
      </c>
      <c r="H50" s="0" t="s">
        <v>27</v>
      </c>
      <c r="I50" s="1"/>
      <c r="J50" s="1"/>
    </row>
    <row r="51" customFormat="false" ht="12.8" hidden="false" customHeight="false" outlineLevel="0" collapsed="false">
      <c r="A51" s="0" t="s">
        <v>9</v>
      </c>
      <c r="B51" s="0" t="n">
        <f aca="false">ROUND(B43*(1-0.05),0)</f>
        <v>1143</v>
      </c>
      <c r="C51" s="0" t="n">
        <f aca="false">ROUND(C43*(1-0.05),0)</f>
        <v>1239</v>
      </c>
      <c r="D51" s="0" t="n">
        <f aca="false">ROUND(D43*(1-0.05),0)</f>
        <v>1384</v>
      </c>
      <c r="F51" s="0" t="n">
        <f aca="false">ROUND(((B51-B43)/B43),3)</f>
        <v>-0.05</v>
      </c>
      <c r="H51" s="0" t="s">
        <v>31</v>
      </c>
      <c r="I51" s="1" t="n">
        <f aca="false">((C51-B51)/B51)</f>
        <v>0.083989501312336</v>
      </c>
      <c r="J51" s="1" t="n">
        <f aca="false">((D51-B51)/B51)</f>
        <v>0.21084864391951</v>
      </c>
      <c r="K51" s="1" t="n">
        <f aca="false">J51-I51</f>
        <v>0.126859142607174</v>
      </c>
      <c r="M51" s="2" t="n">
        <v>1317</v>
      </c>
      <c r="N51" s="0" t="s">
        <v>32</v>
      </c>
    </row>
    <row r="52" customFormat="false" ht="12.8" hidden="false" customHeight="false" outlineLevel="0" collapsed="false">
      <c r="A52" s="0" t="s">
        <v>10</v>
      </c>
      <c r="B52" s="0" t="n">
        <f aca="false">ROUND(B44*(1-0.05),0)</f>
        <v>1508</v>
      </c>
      <c r="C52" s="0" t="n">
        <f aca="false">ROUND(C44*(1-0.05),0)</f>
        <v>1633</v>
      </c>
      <c r="D52" s="0" t="n">
        <f aca="false">ROUND(D44*(1-0.05),0)</f>
        <v>1824</v>
      </c>
      <c r="F52" s="0" t="n">
        <f aca="false">ROUND(((B52-B44)/B44),3)</f>
        <v>-0.05</v>
      </c>
      <c r="I52" s="1" t="n">
        <f aca="false">((C52-B52)/B52)</f>
        <v>0.0828912466843501</v>
      </c>
      <c r="J52" s="1" t="n">
        <f aca="false">((D52-B52)/B52)</f>
        <v>0.209549071618037</v>
      </c>
      <c r="K52" s="1" t="n">
        <f aca="false">J52-I52</f>
        <v>0.126657824933687</v>
      </c>
    </row>
    <row r="53" customFormat="false" ht="12.8" hidden="false" customHeight="false" outlineLevel="0" collapsed="false">
      <c r="A53" s="0" t="s">
        <v>11</v>
      </c>
      <c r="B53" s="0" t="n">
        <f aca="false">ROUND(B45*(1-0.05),0)</f>
        <v>1214</v>
      </c>
      <c r="C53" s="2" t="n">
        <f aca="false">ROUND(C45*(1-0.05),0)</f>
        <v>1317</v>
      </c>
      <c r="D53" s="0" t="n">
        <f aca="false">ROUND(D45*(1-0.05),0)</f>
        <v>1470</v>
      </c>
      <c r="F53" s="0" t="n">
        <f aca="false">ROUND(((B53-B45)/B45),3)</f>
        <v>-0.05</v>
      </c>
      <c r="I53" s="1" t="n">
        <f aca="false">((C53-B53)/B53)</f>
        <v>0.084843492586491</v>
      </c>
      <c r="J53" s="1" t="n">
        <f aca="false">((D53-B53)/B53)</f>
        <v>0.210873146622735</v>
      </c>
      <c r="K53" s="1" t="n">
        <f aca="false">J53-I53</f>
        <v>0.126029654036244</v>
      </c>
      <c r="M53" s="4" t="n">
        <v>1787</v>
      </c>
      <c r="N53" s="0" t="s">
        <v>33</v>
      </c>
    </row>
    <row r="54" customFormat="false" ht="12.8" hidden="false" customHeight="false" outlineLevel="0" collapsed="false">
      <c r="A54" s="0" t="s">
        <v>12</v>
      </c>
      <c r="B54" s="0" t="n">
        <f aca="false">ROUND(B46*(1-0.05),0)</f>
        <v>1600</v>
      </c>
      <c r="C54" s="0" t="n">
        <f aca="false">ROUND(C46*(1-0.05),0)</f>
        <v>1733</v>
      </c>
      <c r="D54" s="0" t="n">
        <f aca="false">ROUND(D46*(1-0.05),0)</f>
        <v>1936</v>
      </c>
      <c r="F54" s="0" t="n">
        <f aca="false">ROUND(((B54-B46)/B46),3)</f>
        <v>-0.05</v>
      </c>
      <c r="I54" s="1" t="n">
        <f aca="false">((C54-B54)/B54)</f>
        <v>0.083125</v>
      </c>
      <c r="J54" s="1" t="n">
        <f aca="false">((D54-B54)/B54)</f>
        <v>0.21</v>
      </c>
      <c r="K54" s="1" t="n">
        <f aca="false">J54-I54</f>
        <v>0.126875</v>
      </c>
    </row>
    <row r="55" customFormat="false" ht="12.8" hidden="false" customHeight="false" outlineLevel="0" collapsed="false">
      <c r="A55" s="0" t="s">
        <v>13</v>
      </c>
      <c r="B55" s="0" t="n">
        <f aca="false">ROUND(B47*(1-0.05),0)</f>
        <v>1477</v>
      </c>
      <c r="C55" s="0" t="n">
        <f aca="false">ROUND(C47*(1-0.05),0)</f>
        <v>1600</v>
      </c>
      <c r="D55" s="4" t="n">
        <f aca="false">ROUND(D47*(1-0.05),0)</f>
        <v>1787</v>
      </c>
      <c r="F55" s="0" t="n">
        <f aca="false">ROUND(((B55-B47)/B47),3)</f>
        <v>-0.05</v>
      </c>
      <c r="I55" s="1" t="n">
        <f aca="false">((C55-B55)/B55)</f>
        <v>0.0832769126607989</v>
      </c>
      <c r="J55" s="1" t="n">
        <f aca="false">((D55-B55)/B55)</f>
        <v>0.20988490182803</v>
      </c>
      <c r="K55" s="1" t="n">
        <f aca="false">J55-I55</f>
        <v>0.126607989167231</v>
      </c>
    </row>
    <row r="56" customFormat="false" ht="12.8" hidden="false" customHeight="false" outlineLevel="0" collapsed="false">
      <c r="A56" s="0" t="s">
        <v>14</v>
      </c>
      <c r="B56" s="0" t="n">
        <f aca="false">ROUND(B48*(1-0.05),0)</f>
        <v>1947</v>
      </c>
      <c r="C56" s="0" t="n">
        <f aca="false">ROUND(C48*(1-0.05),0)</f>
        <v>2109</v>
      </c>
      <c r="D56" s="0" t="n">
        <f aca="false">ROUND(D48*(1-0.05),0)</f>
        <v>2357</v>
      </c>
      <c r="F56" s="0" t="n">
        <f aca="false">ROUND(((B56-B48)/B48),3)</f>
        <v>-0.05</v>
      </c>
      <c r="I56" s="1" t="n">
        <f aca="false">((C56-B56)/B56)</f>
        <v>0.0832049306625578</v>
      </c>
      <c r="J56" s="1" t="n">
        <f aca="false">((D56-B56)/B56)</f>
        <v>0.210580380071905</v>
      </c>
      <c r="K56" s="1" t="n">
        <f aca="false">J56-I56</f>
        <v>0.127375449409348</v>
      </c>
    </row>
    <row r="58" customFormat="false" ht="12.8" hidden="false" customHeight="false" outlineLevel="0" collapsed="false">
      <c r="A58" s="0" t="s">
        <v>34</v>
      </c>
      <c r="B58" s="0" t="s">
        <v>4</v>
      </c>
      <c r="C58" s="0" t="s">
        <v>5</v>
      </c>
      <c r="D58" s="0" t="s">
        <v>6</v>
      </c>
      <c r="H58" s="0" t="s">
        <v>35</v>
      </c>
    </row>
    <row r="59" customFormat="false" ht="12.8" hidden="false" customHeight="false" outlineLevel="0" collapsed="false">
      <c r="A59" s="0" t="s">
        <v>9</v>
      </c>
      <c r="B59" s="0" t="n">
        <f aca="false">ROUND(B51*(1-0.012),2)</f>
        <v>1129.28</v>
      </c>
      <c r="C59" s="0" t="n">
        <f aca="false">ROUND(C51*(1-0.012),2)</f>
        <v>1224.13</v>
      </c>
      <c r="D59" s="0" t="n">
        <f aca="false">ROUND(D51*(1-0.012),2)</f>
        <v>1367.39</v>
      </c>
      <c r="F59" s="0" t="n">
        <f aca="false">ROUND(((B59-B51)/B51),3)</f>
        <v>-0.012</v>
      </c>
      <c r="H59" s="0" t="s">
        <v>31</v>
      </c>
      <c r="I59" s="1" t="n">
        <f aca="false">((C59-B59)/B59)</f>
        <v>0.0839915698498159</v>
      </c>
      <c r="J59" s="1" t="n">
        <f aca="false">((D59-B59)/B59)</f>
        <v>0.21085116180221</v>
      </c>
      <c r="K59" s="1" t="n">
        <f aca="false">J59-I59</f>
        <v>0.126859591952394</v>
      </c>
    </row>
    <row r="60" customFormat="false" ht="12.8" hidden="false" customHeight="false" outlineLevel="0" collapsed="false">
      <c r="A60" s="0" t="s">
        <v>10</v>
      </c>
      <c r="B60" s="0" t="n">
        <f aca="false">ROUND(B52*(1-0.012),2)</f>
        <v>1489.9</v>
      </c>
      <c r="C60" s="0" t="n">
        <f aca="false">ROUND(C52*(1-0.012),2)</f>
        <v>1613.4</v>
      </c>
      <c r="D60" s="0" t="n">
        <f aca="false">ROUND(D52*(1-0.012),2)</f>
        <v>1802.11</v>
      </c>
      <c r="F60" s="0" t="n">
        <f aca="false">ROUND(((B60-B52)/B52),3)</f>
        <v>-0.012</v>
      </c>
      <c r="I60" s="1" t="n">
        <f aca="false">((C60-B60)/B60)</f>
        <v>0.0828914692261225</v>
      </c>
      <c r="J60" s="1" t="n">
        <f aca="false">((D60-B60)/B60)</f>
        <v>0.209550976575609</v>
      </c>
      <c r="K60" s="1" t="n">
        <f aca="false">J60-I60</f>
        <v>0.126659507349486</v>
      </c>
      <c r="M60" s="2" t="n">
        <v>1301.2</v>
      </c>
      <c r="N60" s="0" t="s">
        <v>36</v>
      </c>
    </row>
    <row r="61" customFormat="false" ht="12.8" hidden="false" customHeight="false" outlineLevel="0" collapsed="false">
      <c r="A61" s="0" t="s">
        <v>11</v>
      </c>
      <c r="B61" s="0" t="n">
        <f aca="false">ROUND(B53*(1-0.012),2)</f>
        <v>1199.43</v>
      </c>
      <c r="C61" s="2" t="n">
        <f aca="false">ROUND(C53*(1-0.012),2)</f>
        <v>1301.2</v>
      </c>
      <c r="D61" s="0" t="n">
        <f aca="false">ROUND(D53*(1-0.012),2)</f>
        <v>1452.36</v>
      </c>
      <c r="F61" s="0" t="n">
        <f aca="false">ROUND(((B61-B53)/B53),3)</f>
        <v>-0.012</v>
      </c>
      <c r="I61" s="1" t="n">
        <f aca="false">((C61-B61)/B61)</f>
        <v>0.0848486364356402</v>
      </c>
      <c r="J61" s="1" t="n">
        <f aca="false">((D61-B61)/B61)</f>
        <v>0.210875165703709</v>
      </c>
      <c r="K61" s="1" t="n">
        <f aca="false">J61-I61</f>
        <v>0.126026529268069</v>
      </c>
    </row>
    <row r="62" customFormat="false" ht="12.8" hidden="false" customHeight="false" outlineLevel="0" collapsed="false">
      <c r="A62" s="0" t="s">
        <v>12</v>
      </c>
      <c r="B62" s="0" t="n">
        <f aca="false">ROUND(B54*(1-0.012),2)</f>
        <v>1580.8</v>
      </c>
      <c r="C62" s="0" t="n">
        <f aca="false">ROUND(C54*(1-0.012),2)</f>
        <v>1712.2</v>
      </c>
      <c r="D62" s="0" t="n">
        <f aca="false">ROUND(D54*(1-0.012),2)</f>
        <v>1912.77</v>
      </c>
      <c r="F62" s="0" t="n">
        <f aca="false">ROUND(((B62-B54)/B54),3)</f>
        <v>-0.012</v>
      </c>
      <c r="I62" s="1" t="n">
        <f aca="false">((C62-B62)/B62)</f>
        <v>0.0831224696356276</v>
      </c>
      <c r="J62" s="1" t="n">
        <f aca="false">((D62-B62)/B62)</f>
        <v>0.210001265182186</v>
      </c>
      <c r="K62" s="1" t="n">
        <f aca="false">J62-I62</f>
        <v>0.126878795546559</v>
      </c>
      <c r="M62" s="4" t="n">
        <v>1765.56</v>
      </c>
      <c r="N62" s="0" t="s">
        <v>37</v>
      </c>
    </row>
    <row r="63" customFormat="false" ht="12.8" hidden="false" customHeight="false" outlineLevel="0" collapsed="false">
      <c r="A63" s="0" t="s">
        <v>13</v>
      </c>
      <c r="B63" s="0" t="n">
        <f aca="false">ROUND(B55*(1-0.012),2)</f>
        <v>1459.28</v>
      </c>
      <c r="C63" s="0" t="n">
        <f aca="false">ROUND(C55*(1-0.012),2)</f>
        <v>1580.8</v>
      </c>
      <c r="D63" s="4" t="n">
        <f aca="false">ROUND(D55*(1-0.012),2)</f>
        <v>1765.56</v>
      </c>
      <c r="F63" s="0" t="n">
        <f aca="false">ROUND(((B63-B55)/B55),3)</f>
        <v>-0.012</v>
      </c>
      <c r="I63" s="1" t="n">
        <f aca="false">((C63-B63)/B63)</f>
        <v>0.0832739433145112</v>
      </c>
      <c r="J63" s="1" t="n">
        <f aca="false">((D63-B63)/B63)</f>
        <v>0.209884326517187</v>
      </c>
      <c r="K63" s="1" t="n">
        <f aca="false">J63-I63</f>
        <v>0.126610383202675</v>
      </c>
    </row>
    <row r="64" customFormat="false" ht="12.8" hidden="false" customHeight="false" outlineLevel="0" collapsed="false">
      <c r="A64" s="0" t="s">
        <v>14</v>
      </c>
      <c r="B64" s="0" t="n">
        <f aca="false">ROUND(B56*(1-0.012),2)</f>
        <v>1923.64</v>
      </c>
      <c r="C64" s="0" t="n">
        <f aca="false">ROUND(C56*(1-0.012),2)</f>
        <v>2083.69</v>
      </c>
      <c r="D64" s="0" t="n">
        <f aca="false">ROUND(D56*(1-0.012),2)</f>
        <v>2328.72</v>
      </c>
      <c r="F64" s="0" t="n">
        <f aca="false">ROUND(((B64-B56)/B56),3)</f>
        <v>-0.012</v>
      </c>
      <c r="I64" s="1" t="n">
        <f aca="false">((C64-B64)/B64)</f>
        <v>0.0832016385602295</v>
      </c>
      <c r="J64" s="1" t="n">
        <f aca="false">((D64-B64)/B64)</f>
        <v>0.210579942192926</v>
      </c>
      <c r="K64" s="1" t="n">
        <f aca="false">J64-I64</f>
        <v>0.127378303632696</v>
      </c>
    </row>
    <row r="66" customFormat="false" ht="12.8" hidden="false" customHeight="false" outlineLevel="0" collapsed="false">
      <c r="A66" s="0" t="s">
        <v>38</v>
      </c>
      <c r="B66" s="0" t="s">
        <v>4</v>
      </c>
      <c r="C66" s="0" t="s">
        <v>5</v>
      </c>
      <c r="D66" s="0" t="s">
        <v>6</v>
      </c>
      <c r="H66" s="0" t="s">
        <v>39</v>
      </c>
    </row>
    <row r="67" customFormat="false" ht="12.8" hidden="false" customHeight="false" outlineLevel="0" collapsed="false">
      <c r="A67" s="0" t="s">
        <v>9</v>
      </c>
      <c r="B67" s="0" t="n">
        <f aca="false">ROUND(B59*(1+0.068),2)</f>
        <v>1206.07</v>
      </c>
      <c r="C67" s="0" t="n">
        <f aca="false">ROUND(C59*(1+0.068),2)</f>
        <v>1307.37</v>
      </c>
      <c r="D67" s="0" t="n">
        <f aca="false">ROUND(D59*(1+0.068),2)</f>
        <v>1460.37</v>
      </c>
      <c r="F67" s="0" t="n">
        <f aca="false">ROUND(((B67-B59)/B59),3)</f>
        <v>0.068</v>
      </c>
      <c r="H67" s="0" t="s">
        <v>31</v>
      </c>
      <c r="I67" s="1" t="n">
        <f aca="false">((C67-B67)/B67)</f>
        <v>0.0839918081040072</v>
      </c>
      <c r="J67" s="1" t="n">
        <f aca="false">((D67-B67)/B67)</f>
        <v>0.210850116494067</v>
      </c>
      <c r="K67" s="1" t="n">
        <f aca="false">J67-I67</f>
        <v>0.12685830839006</v>
      </c>
    </row>
    <row r="68" customFormat="false" ht="12.8" hidden="false" customHeight="false" outlineLevel="0" collapsed="false">
      <c r="A68" s="0" t="s">
        <v>10</v>
      </c>
      <c r="B68" s="0" t="n">
        <f aca="false">ROUND(B60*(1+0.068),2)</f>
        <v>1591.21</v>
      </c>
      <c r="C68" s="0" t="n">
        <f aca="false">ROUND(C60*(1+0.068),2)</f>
        <v>1723.11</v>
      </c>
      <c r="D68" s="0" t="n">
        <f aca="false">ROUND(D60*(1+0.068),2)</f>
        <v>1924.65</v>
      </c>
      <c r="F68" s="0" t="n">
        <f aca="false">ROUND(((B68-B60)/B60),3)</f>
        <v>0.068</v>
      </c>
      <c r="I68" s="1" t="n">
        <f aca="false">((C68-B68)/B68)</f>
        <v>0.0828928928299846</v>
      </c>
      <c r="J68" s="1" t="n">
        <f aca="false">((D68-B68)/B68)</f>
        <v>0.209551222026005</v>
      </c>
      <c r="K68" s="1" t="n">
        <f aca="false">J68-I68</f>
        <v>0.126658329196021</v>
      </c>
      <c r="M68" s="2" t="n">
        <v>1389.68</v>
      </c>
      <c r="N68" s="0" t="s">
        <v>40</v>
      </c>
    </row>
    <row r="69" customFormat="false" ht="12.8" hidden="false" customHeight="false" outlineLevel="0" collapsed="false">
      <c r="A69" s="0" t="s">
        <v>11</v>
      </c>
      <c r="B69" s="0" t="n">
        <f aca="false">ROUND(B61*(1+0.068),2)</f>
        <v>1280.99</v>
      </c>
      <c r="C69" s="2" t="n">
        <f aca="false">ROUND(C61*(1+0.068),2)</f>
        <v>1389.68</v>
      </c>
      <c r="D69" s="0" t="n">
        <f aca="false">ROUND(D61*(1+0.068),2)</f>
        <v>1551.12</v>
      </c>
      <c r="F69" s="0" t="n">
        <f aca="false">ROUND(((B69-B61)/B61),3)</f>
        <v>0.068</v>
      </c>
      <c r="I69" s="1" t="n">
        <f aca="false">((C69-B69)/B69)</f>
        <v>0.0848484375365928</v>
      </c>
      <c r="J69" s="1" t="n">
        <f aca="false">((D69-B69)/B69)</f>
        <v>0.210875963122273</v>
      </c>
      <c r="K69" s="1" t="n">
        <f aca="false">J69-I69</f>
        <v>0.12602752558568</v>
      </c>
    </row>
    <row r="70" customFormat="false" ht="12.8" hidden="false" customHeight="false" outlineLevel="0" collapsed="false">
      <c r="A70" s="0" t="s">
        <v>12</v>
      </c>
      <c r="B70" s="0" t="n">
        <f aca="false">ROUND(B62*(1+0.068),2)</f>
        <v>1688.29</v>
      </c>
      <c r="C70" s="0" t="n">
        <f aca="false">ROUND(C62*(1+0.068),2)</f>
        <v>1828.63</v>
      </c>
      <c r="D70" s="0" t="n">
        <f aca="false">ROUND(D62*(1+0.068),2)</f>
        <v>2042.84</v>
      </c>
      <c r="F70" s="0" t="n">
        <f aca="false">ROUND(((B70-B62)/B62),3)</f>
        <v>0.068</v>
      </c>
      <c r="I70" s="1" t="n">
        <f aca="false">((C70-B70)/B70)</f>
        <v>0.0831255293818006</v>
      </c>
      <c r="J70" s="1" t="n">
        <f aca="false">((D70-B70)/B70)</f>
        <v>0.210005390069242</v>
      </c>
      <c r="K70" s="1" t="n">
        <f aca="false">J70-I70</f>
        <v>0.126879860687441</v>
      </c>
      <c r="M70" s="4" t="n">
        <v>1885.62</v>
      </c>
      <c r="N70" s="0" t="s">
        <v>41</v>
      </c>
    </row>
    <row r="71" customFormat="false" ht="12.8" hidden="false" customHeight="false" outlineLevel="0" collapsed="false">
      <c r="A71" s="0" t="s">
        <v>13</v>
      </c>
      <c r="B71" s="0" t="n">
        <f aca="false">ROUND(B63*(1+0.068),2)</f>
        <v>1558.51</v>
      </c>
      <c r="C71" s="0" t="n">
        <f aca="false">ROUND(C63*(1+0.068),2)</f>
        <v>1688.29</v>
      </c>
      <c r="D71" s="4" t="n">
        <f aca="false">ROUND(D63*(1+0.068),2)</f>
        <v>1885.62</v>
      </c>
      <c r="F71" s="0" t="n">
        <f aca="false">ROUND(((B71-B63)/B63),3)</f>
        <v>0.068</v>
      </c>
      <c r="I71" s="1" t="n">
        <f aca="false">((C71-B71)/B71)</f>
        <v>0.0832718429782292</v>
      </c>
      <c r="J71" s="1" t="n">
        <f aca="false">((D71-B71)/B71)</f>
        <v>0.209886365823768</v>
      </c>
      <c r="K71" s="1" t="n">
        <f aca="false">J71-I71</f>
        <v>0.126614522845538</v>
      </c>
    </row>
    <row r="72" customFormat="false" ht="12.8" hidden="false" customHeight="false" outlineLevel="0" collapsed="false">
      <c r="A72" s="0" t="s">
        <v>14</v>
      </c>
      <c r="B72" s="0" t="n">
        <f aca="false">ROUND(B64*(1+0.068),2)</f>
        <v>2054.45</v>
      </c>
      <c r="C72" s="0" t="n">
        <f aca="false">ROUND(C64*(1+0.068),2)</f>
        <v>2225.38</v>
      </c>
      <c r="D72" s="0" t="n">
        <f aca="false">ROUND(D64*(1+0.068),2)</f>
        <v>2487.07</v>
      </c>
      <c r="F72" s="0" t="n">
        <f aca="false">ROUND(((B72-B64)/B64),3)</f>
        <v>0.068</v>
      </c>
      <c r="I72" s="1" t="n">
        <f aca="false">((C72-B72)/B72)</f>
        <v>0.0831998831804134</v>
      </c>
      <c r="J72" s="1" t="n">
        <f aca="false">((D72-B72)/B72)</f>
        <v>0.210577040083721</v>
      </c>
      <c r="K72" s="1" t="n">
        <f aca="false">J72-I72</f>
        <v>0.127377156903307</v>
      </c>
    </row>
    <row r="74" customFormat="false" ht="12.8" hidden="false" customHeight="false" outlineLevel="0" collapsed="false">
      <c r="A74" s="0" t="s">
        <v>42</v>
      </c>
      <c r="B74" s="0" t="s">
        <v>4</v>
      </c>
      <c r="C74" s="0" t="s">
        <v>5</v>
      </c>
      <c r="D74" s="0" t="s">
        <v>6</v>
      </c>
      <c r="H74" s="0" t="s">
        <v>43</v>
      </c>
    </row>
    <row r="75" customFormat="false" ht="12.8" hidden="false" customHeight="false" outlineLevel="0" collapsed="false">
      <c r="A75" s="0" t="s">
        <v>9</v>
      </c>
      <c r="B75" s="0" t="n">
        <f aca="false">ROUND(B67*(1+0.087),2)</f>
        <v>1311</v>
      </c>
      <c r="C75" s="0" t="n">
        <f aca="false">ROUND(C67*(1+0.087),2)</f>
        <v>1421.11</v>
      </c>
      <c r="D75" s="0" t="n">
        <f aca="false">ROUND(D67*(1+0.087),2)</f>
        <v>1587.42</v>
      </c>
      <c r="F75" s="0" t="n">
        <f aca="false">ROUND(((B75-B67)/B67),3)</f>
        <v>0.087</v>
      </c>
      <c r="H75" s="0" t="s">
        <v>31</v>
      </c>
      <c r="I75" s="1" t="n">
        <f aca="false">((C75-B75)/B75)</f>
        <v>0.0839893211289092</v>
      </c>
      <c r="J75" s="1" t="n">
        <f aca="false">((D75-B75)/B75)</f>
        <v>0.210846681922197</v>
      </c>
      <c r="K75" s="1" t="n">
        <f aca="false">J75-I75</f>
        <v>0.126857360793288</v>
      </c>
    </row>
    <row r="76" customFormat="false" ht="12.8" hidden="false" customHeight="false" outlineLevel="0" collapsed="false">
      <c r="A76" s="0" t="s">
        <v>10</v>
      </c>
      <c r="B76" s="0" t="n">
        <f aca="false">ROUND(B68*(1+0.087),2)</f>
        <v>1729.65</v>
      </c>
      <c r="C76" s="0" t="n">
        <f aca="false">ROUND(C68*(1+0.087),2)</f>
        <v>1873.02</v>
      </c>
      <c r="D76" s="5" t="n">
        <f aca="false">ROUND(D68*(1+0.087),2)</f>
        <v>2092.09</v>
      </c>
      <c r="F76" s="0" t="n">
        <f aca="false">ROUND(((B76-B68)/B68),3)</f>
        <v>0.087</v>
      </c>
      <c r="I76" s="1" t="n">
        <f aca="false">((C76-B76)/B76)</f>
        <v>0.0828896019425895</v>
      </c>
      <c r="J76" s="1" t="n">
        <f aca="false">((D76-B76)/B76)</f>
        <v>0.209545283727922</v>
      </c>
      <c r="K76" s="1" t="n">
        <f aca="false">J76-I76</f>
        <v>0.126655681785332</v>
      </c>
    </row>
    <row r="77" customFormat="false" ht="12.8" hidden="false" customHeight="false" outlineLevel="0" collapsed="false">
      <c r="A77" s="0" t="s">
        <v>11</v>
      </c>
      <c r="B77" s="0" t="n">
        <f aca="false">ROUND(B69*(1+0.087),2)</f>
        <v>1392.44</v>
      </c>
      <c r="C77" s="2" t="n">
        <f aca="false">ROUND(C69*(1+0.087),2)</f>
        <v>1510.58</v>
      </c>
      <c r="D77" s="0" t="n">
        <f aca="false">ROUND(D69*(1+0.087),2)</f>
        <v>1686.07</v>
      </c>
      <c r="F77" s="0" t="n">
        <f aca="false">ROUND(((B77-B69)/B69),3)</f>
        <v>0.087</v>
      </c>
      <c r="I77" s="1" t="n">
        <f aca="false">((C77-B77)/B77)</f>
        <v>0.0848438711901409</v>
      </c>
      <c r="J77" s="1" t="n">
        <f aca="false">((D77-B77)/B77)</f>
        <v>0.210874436241418</v>
      </c>
      <c r="K77" s="1" t="n">
        <f aca="false">J77-I77</f>
        <v>0.126030565051277</v>
      </c>
    </row>
    <row r="78" customFormat="false" ht="12.8" hidden="false" customHeight="false" outlineLevel="0" collapsed="false">
      <c r="A78" s="0" t="s">
        <v>12</v>
      </c>
      <c r="B78" s="6" t="n">
        <f aca="false">ROUND(B70*(1+0.087),2)</f>
        <v>1835.17</v>
      </c>
      <c r="C78" s="0" t="n">
        <f aca="false">ROUND(C70*(1+0.087),2)</f>
        <v>1987.72</v>
      </c>
      <c r="D78" s="0" t="n">
        <f aca="false">ROUND(D70*(1+0.087),2)</f>
        <v>2220.57</v>
      </c>
      <c r="F78" s="0" t="n">
        <f aca="false">ROUND(((B78-B70)/B70),3)</f>
        <v>0.087</v>
      </c>
      <c r="I78" s="1" t="n">
        <f aca="false">((C78-B78)/B78)</f>
        <v>0.08312581395729</v>
      </c>
      <c r="J78" s="1" t="n">
        <f aca="false">((D78-B78)/B78)</f>
        <v>0.210007792193639</v>
      </c>
      <c r="K78" s="1" t="n">
        <f aca="false">J78-I78</f>
        <v>0.126881978236349</v>
      </c>
    </row>
    <row r="79" customFormat="false" ht="12.8" hidden="false" customHeight="false" outlineLevel="0" collapsed="false">
      <c r="A79" s="0" t="s">
        <v>13</v>
      </c>
      <c r="B79" s="0" t="n">
        <f aca="false">ROUND(B71*(1+0.087),2)</f>
        <v>1694.1</v>
      </c>
      <c r="C79" s="7" t="n">
        <f aca="false">ROUND(C71*(1+0.087),2)</f>
        <v>1835.17</v>
      </c>
      <c r="D79" s="8" t="n">
        <f aca="false">ROUND(D71*(1+0.087),2)</f>
        <v>2049.67</v>
      </c>
      <c r="F79" s="0" t="n">
        <f aca="false">ROUND(((B79-B71)/B71),3)</f>
        <v>0.087</v>
      </c>
      <c r="I79" s="1" t="n">
        <f aca="false">((C79-B79)/B79)</f>
        <v>0.0832713535210437</v>
      </c>
      <c r="J79" s="1" t="n">
        <f aca="false">((D79-B79)/B79)</f>
        <v>0.209887255770025</v>
      </c>
      <c r="K79" s="1" t="n">
        <f aca="false">J79-I79</f>
        <v>0.126615902248982</v>
      </c>
      <c r="M79" s="4" t="n">
        <v>2049.67</v>
      </c>
      <c r="N79" s="0" t="s">
        <v>44</v>
      </c>
    </row>
    <row r="80" customFormat="false" ht="12.8" hidden="false" customHeight="false" outlineLevel="0" collapsed="false">
      <c r="A80" s="0" t="s">
        <v>14</v>
      </c>
      <c r="B80" s="9" t="n">
        <f aca="false">ROUND(B72*(1+0.087),2)</f>
        <v>2233.19</v>
      </c>
      <c r="C80" s="0" t="n">
        <f aca="false">ROUND(C72*(1+0.087),2)</f>
        <v>2418.99</v>
      </c>
      <c r="D80" s="0" t="n">
        <f aca="false">ROUND(D72*(1+0.087),2)</f>
        <v>2703.45</v>
      </c>
      <c r="F80" s="0" t="n">
        <f aca="false">ROUND(((B80-B72)/B72),3)</f>
        <v>0.087</v>
      </c>
      <c r="I80" s="1" t="n">
        <f aca="false">((C80-B80)/B80)</f>
        <v>0.0831993695117745</v>
      </c>
      <c r="J80" s="1" t="n">
        <f aca="false">((D80-B80)/B80)</f>
        <v>0.210577693792288</v>
      </c>
      <c r="K80" s="1" t="n">
        <f aca="false">J80-I80</f>
        <v>0.127378324280514</v>
      </c>
    </row>
    <row r="82" customFormat="false" ht="12.8" hidden="false" customHeight="false" outlineLevel="0" collapsed="false">
      <c r="A82" s="0" t="s">
        <v>45</v>
      </c>
      <c r="B82" s="0" t="s">
        <v>4</v>
      </c>
      <c r="C82" s="0" t="s">
        <v>5</v>
      </c>
      <c r="D82" s="0" t="s">
        <v>6</v>
      </c>
      <c r="H82" s="0" t="s">
        <v>46</v>
      </c>
    </row>
    <row r="83" customFormat="false" ht="12.8" hidden="false" customHeight="false" outlineLevel="0" collapsed="false">
      <c r="A83" s="0" t="s">
        <v>9</v>
      </c>
      <c r="B83" s="0" t="n">
        <f aca="false">ROUND(B75*(1-0.022),2)</f>
        <v>1282.16</v>
      </c>
      <c r="C83" s="0" t="n">
        <f aca="false">ROUND(C75*(1-0.022),2)</f>
        <v>1389.85</v>
      </c>
      <c r="D83" s="0" t="n">
        <f aca="false">ROUND(D75*(1-0.022),2)</f>
        <v>1552.5</v>
      </c>
      <c r="F83" s="0" t="n">
        <f aca="false">ROUND(((B83-B75)/B75),3)</f>
        <v>-0.022</v>
      </c>
      <c r="H83" s="0" t="s">
        <v>31</v>
      </c>
      <c r="I83" s="1" t="n">
        <f aca="false">((C83-B83)/B83)</f>
        <v>0.0839910775566231</v>
      </c>
      <c r="J83" s="1" t="n">
        <f aca="false">((D83-B83)/B83)</f>
        <v>0.210847320147251</v>
      </c>
      <c r="K83" s="1" t="n">
        <f aca="false">J83-I83</f>
        <v>0.126856242590628</v>
      </c>
    </row>
    <row r="84" customFormat="false" ht="12.8" hidden="false" customHeight="false" outlineLevel="0" collapsed="false">
      <c r="A84" s="0" t="s">
        <v>10</v>
      </c>
      <c r="B84" s="0" t="n">
        <f aca="false">ROUND(B76*(1-0.022),2)</f>
        <v>1691.6</v>
      </c>
      <c r="C84" s="0" t="n">
        <f aca="false">ROUND(C76*(1-0.022),2)</f>
        <v>1831.81</v>
      </c>
      <c r="D84" s="5" t="n">
        <f aca="false">ROUND(D76*(1-0.022),2)</f>
        <v>2046.06</v>
      </c>
      <c r="F84" s="0" t="n">
        <f aca="false">ROUND(((B84-B76)/B76),3)</f>
        <v>-0.022</v>
      </c>
      <c r="I84" s="1" t="n">
        <f aca="false">((C84-B84)/B84)</f>
        <v>0.0828860250650272</v>
      </c>
      <c r="J84" s="1" t="n">
        <f aca="false">((D84-B84)/B84)</f>
        <v>0.20954126270986</v>
      </c>
      <c r="K84" s="1" t="n">
        <f aca="false">J84-I84</f>
        <v>0.126655237644833</v>
      </c>
    </row>
    <row r="85" customFormat="false" ht="12.8" hidden="false" customHeight="false" outlineLevel="0" collapsed="false">
      <c r="A85" s="0" t="s">
        <v>11</v>
      </c>
      <c r="B85" s="0" t="n">
        <f aca="false">ROUND(B77*(1-0.022),2)</f>
        <v>1361.81</v>
      </c>
      <c r="C85" s="10" t="n">
        <f aca="false">ROUND(C77*(1-0.022),2)</f>
        <v>1477.35</v>
      </c>
      <c r="D85" s="0" t="n">
        <f aca="false">ROUND(D77*(1-0.022),2)</f>
        <v>1648.98</v>
      </c>
      <c r="F85" s="0" t="n">
        <f aca="false">ROUND(((B85-B77)/B77),3)</f>
        <v>-0.022</v>
      </c>
      <c r="I85" s="1" t="n">
        <f aca="false">((C85-B85)/B85)</f>
        <v>0.0848429663462597</v>
      </c>
      <c r="J85" s="1" t="n">
        <f aca="false">((D85-B85)/B85)</f>
        <v>0.21087376359404</v>
      </c>
      <c r="K85" s="1" t="n">
        <f aca="false">J85-I85</f>
        <v>0.126030797247781</v>
      </c>
    </row>
    <row r="86" customFormat="false" ht="12.8" hidden="false" customHeight="false" outlineLevel="0" collapsed="false">
      <c r="A86" s="0" t="s">
        <v>12</v>
      </c>
      <c r="B86" s="6" t="n">
        <f aca="false">ROUND(B78*(1-0.022),2)</f>
        <v>1794.8</v>
      </c>
      <c r="C86" s="0" t="n">
        <f aca="false">ROUND(C78*(1-0.022),2)</f>
        <v>1943.99</v>
      </c>
      <c r="D86" s="0" t="n">
        <f aca="false">ROUND(D78*(1-0.022),2)</f>
        <v>2171.72</v>
      </c>
      <c r="F86" s="0" t="n">
        <f aca="false">ROUND(((B86-B78)/B78),3)</f>
        <v>-0.022</v>
      </c>
      <c r="I86" s="1" t="n">
        <f aca="false">((C86-B86)/B86)</f>
        <v>0.0831234677958547</v>
      </c>
      <c r="J86" s="1" t="n">
        <f aca="false">((D86-B86)/B86)</f>
        <v>0.210006685981725</v>
      </c>
      <c r="K86" s="1" t="n">
        <f aca="false">J86-I86</f>
        <v>0.12688321818587</v>
      </c>
    </row>
    <row r="87" customFormat="false" ht="12.8" hidden="false" customHeight="false" outlineLevel="0" collapsed="false">
      <c r="A87" s="0" t="s">
        <v>13</v>
      </c>
      <c r="B87" s="0" t="n">
        <f aca="false">ROUND(B79*(1-0.022),2)</f>
        <v>1656.83</v>
      </c>
      <c r="C87" s="11" t="n">
        <f aca="false">ROUND(C79*(1-0.022),2)</f>
        <v>1794.8</v>
      </c>
      <c r="D87" s="4" t="n">
        <f aca="false">ROUND(D79*(1-0.022),2)</f>
        <v>2004.58</v>
      </c>
      <c r="F87" s="0" t="n">
        <f aca="false">ROUND(((B87-B79)/B79),3)</f>
        <v>-0.022</v>
      </c>
      <c r="I87" s="1" t="n">
        <f aca="false">((C87-B87)/B87)</f>
        <v>0.0832734800794288</v>
      </c>
      <c r="J87" s="1" t="n">
        <f aca="false">((D87-B87)/B87)</f>
        <v>0.209888763482071</v>
      </c>
      <c r="K87" s="1" t="n">
        <f aca="false">J87-I87</f>
        <v>0.126615283402642</v>
      </c>
    </row>
    <row r="88" customFormat="false" ht="12.8" hidden="false" customHeight="false" outlineLevel="0" collapsed="false">
      <c r="A88" s="0" t="s">
        <v>14</v>
      </c>
      <c r="B88" s="9" t="n">
        <f aca="false">ROUND(B80*(1-0.022),2)</f>
        <v>2184.06</v>
      </c>
      <c r="C88" s="0" t="n">
        <f aca="false">ROUND(C80*(1-0.022),2)</f>
        <v>2365.77</v>
      </c>
      <c r="D88" s="0" t="n">
        <f aca="false">ROUND(D80*(1-0.022),2)</f>
        <v>2643.97</v>
      </c>
      <c r="F88" s="0" t="n">
        <f aca="false">ROUND(((B88-B80)/B80),3)</f>
        <v>-0.022</v>
      </c>
      <c r="I88" s="1" t="n">
        <f aca="false">((C88-B88)/B88)</f>
        <v>0.083198263783962</v>
      </c>
      <c r="J88" s="1" t="n">
        <f aca="false">((D88-B88)/B88)</f>
        <v>0.210575716784337</v>
      </c>
      <c r="K88" s="1" t="n">
        <f aca="false">J88-I88</f>
        <v>0.127377453000375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256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2021-04-01T15:24:27Z</dcterms:created>
  <dc:creator/>
  <dc:description/>
  <dc:language>en-GB</dc:language>
  <cp:lastModifiedBy/>
  <dcterms:modified xsi:type="dcterms:W3CDTF">2021-04-01T21:34:30Z</dcterms:modified>
  <cp:revision>31</cp:revision>
  <dc:subject/>
  <dc:title/>
</cp:coreProperties>
</file>